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ustinwhite/Library/Mobile Documents/com~apple~CloudDocs/DBE HDD/Bids/peace river wm/"/>
    </mc:Choice>
  </mc:AlternateContent>
  <xr:revisionPtr revIDLastSave="0" documentId="8_{D36EF049-BB22-8F4B-9E0A-F8D098CE106D}" xr6:coauthVersionLast="45" xr6:coauthVersionMax="45" xr10:uidLastSave="{00000000-0000-0000-0000-000000000000}"/>
  <bookViews>
    <workbookView xWindow="0" yWindow="460" windowWidth="26940" windowHeight="20460" xr2:uid="{00000000-000D-0000-FFFF-FFFF00000000}"/>
  </bookViews>
  <sheets>
    <sheet name="BID FORM" sheetId="13" r:id="rId1"/>
  </sheets>
  <definedNames>
    <definedName name="_xlnm.Print_Area" localSheetId="0">'BID FORM'!$A$1:$F$57</definedName>
    <definedName name="_xlnm.Print_Titles" localSheetId="0">'BID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4" i="13" l="1"/>
  <c r="A33" i="13" l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29" i="13"/>
  <c r="F8" i="13" l="1"/>
  <c r="F9" i="13"/>
  <c r="F10" i="13"/>
  <c r="F11" i="13"/>
  <c r="F12" i="13"/>
  <c r="F13" i="13"/>
  <c r="F14" i="13"/>
  <c r="F15" i="13"/>
  <c r="F16" i="13"/>
  <c r="F7" i="13"/>
  <c r="F54" i="13" l="1"/>
  <c r="F55" i="13" s="1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 l="1"/>
  <c r="F25" i="13"/>
  <c r="F24" i="13"/>
  <c r="F23" i="13"/>
  <c r="F22" i="13"/>
  <c r="F21" i="13"/>
  <c r="F20" i="13"/>
  <c r="F19" i="13"/>
  <c r="F18" i="13"/>
  <c r="F17" i="13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30" i="13" s="1"/>
  <c r="A31" i="13" s="1"/>
  <c r="A32" i="13" s="1"/>
  <c r="F46" i="13" l="1"/>
  <c r="F45" i="13"/>
  <c r="F44" i="13" l="1"/>
  <c r="F6" i="13" l="1"/>
  <c r="F47" i="13" s="1"/>
  <c r="F48" i="13" l="1"/>
  <c r="F50" i="13" s="1"/>
</calcChain>
</file>

<file path=xl/sharedStrings.xml><?xml version="1.0" encoding="utf-8"?>
<sst xmlns="http://schemas.openxmlformats.org/spreadsheetml/2006/main" count="108" uniqueCount="66">
  <si>
    <t>Item no.</t>
  </si>
  <si>
    <t>Description</t>
  </si>
  <si>
    <t>Unit</t>
  </si>
  <si>
    <t>Qty</t>
  </si>
  <si>
    <t>Unit Price($)</t>
  </si>
  <si>
    <t>Amount ($)</t>
  </si>
  <si>
    <t>Bidders must provide prices for each line item for their bid to be considered responsive.</t>
  </si>
  <si>
    <t>PLUS CONTINGENCY ALLOWANCE (5% OF SUBTOTAL BASE BID PRICE)</t>
  </si>
  <si>
    <t>PLUS PERMIT ALLOWANCE</t>
  </si>
  <si>
    <t>LS</t>
  </si>
  <si>
    <t>LF</t>
  </si>
  <si>
    <t>EA</t>
  </si>
  <si>
    <t>Water Main - Open Cut Installation - 30" DIP</t>
  </si>
  <si>
    <t>Water Main - Open Cut Installation - 24" DIP</t>
  </si>
  <si>
    <t>Water Main - Horizontal Directional Drill Installation - 30" HDPE DR-11</t>
  </si>
  <si>
    <t>Water Main - Horizontal Directional Drill Installation - 30" HDPE DR-9</t>
  </si>
  <si>
    <t>Water Main - Above Grade Installation - 24" DIP</t>
  </si>
  <si>
    <t>Water Main - Above Grade Installation - 16" DIP</t>
  </si>
  <si>
    <t>Water Main Relocation -10"</t>
  </si>
  <si>
    <t>Water Main Relocation -8" C900 PVC</t>
  </si>
  <si>
    <t>Force Main Relocation - 4" C900 PVC</t>
  </si>
  <si>
    <t>Private Utility Relocation - Buried Electric</t>
  </si>
  <si>
    <t>Private Utility Relocation - Buried Telephone</t>
  </si>
  <si>
    <t>Butterfly Valves - 24" Diameter</t>
  </si>
  <si>
    <t>Gate Valves - 30" Diameter</t>
  </si>
  <si>
    <t>Gate Valves - 24" Diameter</t>
  </si>
  <si>
    <t>Gate Valves - 16" Diameter</t>
  </si>
  <si>
    <t>Inspection Manhole</t>
  </si>
  <si>
    <t>Air Release Valve Assemblies - 2" Diameter</t>
  </si>
  <si>
    <t>Fire Hydrant Assemblies</t>
  </si>
  <si>
    <t>Altitude Valves - 24" Diameter</t>
  </si>
  <si>
    <t>Connections to Existing 30" Water Main</t>
  </si>
  <si>
    <t>Holding of FPL (Florida Power &amp; Light) Utility Poles</t>
  </si>
  <si>
    <t>Water Storage Side Wall Tank Penetrations (CROM)  - 16" Diameter</t>
  </si>
  <si>
    <t>Water Storage Side Wall Tank Penetrations (CROM)  - Altitude Valve Tank Sense Line</t>
  </si>
  <si>
    <t>Chemical Injection Improvements</t>
  </si>
  <si>
    <t>Instrumentation and Control Improvements</t>
  </si>
  <si>
    <t>SY</t>
  </si>
  <si>
    <t>TN</t>
  </si>
  <si>
    <t>Collector Road Milling Existing Asphalt Pavement (3-1/2" Depth)</t>
  </si>
  <si>
    <t>Local Road Superpave Asphaltic Concrete, Traffic B</t>
  </si>
  <si>
    <t>Local Road Optional Base, Base Group 6</t>
  </si>
  <si>
    <t>Local Road Type B Stabilization</t>
  </si>
  <si>
    <t>Concrte Sidewalk Restoration</t>
  </si>
  <si>
    <t>Driveway Restoration</t>
  </si>
  <si>
    <t>Concrete Curb &amp; Gutter Restoration</t>
  </si>
  <si>
    <t>Flush Curb (Pump Station No. 5 Driveway)</t>
  </si>
  <si>
    <t>Collector Road Superpave Asphaltic Concrete, Traffic C</t>
  </si>
  <si>
    <t>Collector Road Optional Base, Base Group 9</t>
  </si>
  <si>
    <t>Collector Road Type B Stabilization</t>
  </si>
  <si>
    <t>PVC Conduit - 3" Diameter PVC</t>
  </si>
  <si>
    <t>Pull Boxes</t>
  </si>
  <si>
    <t>ALTERNATE A - POTABLE WATER MAIN INTERCONNECT</t>
  </si>
  <si>
    <t>Water Main-Open Cut Installation - 30" C900 PVC</t>
  </si>
  <si>
    <t>SUBTOTAL BASE BID ITEMS  - PEACE RIVER WATER MAIN INTERCONNECT</t>
  </si>
  <si>
    <t>TOTAL BASE BID PRICE- PEACE RIVER WATER MAIN INTERCONNECT</t>
  </si>
  <si>
    <t>Item No.</t>
  </si>
  <si>
    <t>SUBTOTAL ALTERNATE A -POTABLE WATER MAIN INTERCONNECT</t>
  </si>
  <si>
    <t>Local Road Milling Existing Asphalt Pavement                                                                                                                                                                                                                                                                                                                                                                                                                                        (1-1/2" Depth)</t>
  </si>
  <si>
    <t>PEACE RIVER WATER MAIN INTERCONNECT, BID #202050MN</t>
  </si>
  <si>
    <r>
      <t xml:space="preserve">Mobilization and Demobilization </t>
    </r>
    <r>
      <rPr>
        <b/>
        <sz val="11"/>
        <rFont val="Verdana"/>
        <family val="2"/>
      </rPr>
      <t>(not to exceed 5% Subtotal of Line Items no. 2-41)*</t>
    </r>
  </si>
  <si>
    <t>*If an amount greater than 5% of the subtotal of Line Items no. 2-41 is entered, the cell will turn red and be illegible.</t>
  </si>
  <si>
    <t>*** If the Alternate A is selected the difference between Item No. 2 and Item No. 42 will added to the amount of the award.</t>
  </si>
  <si>
    <t xml:space="preserve">ADDENDUM NO. 1 </t>
  </si>
  <si>
    <t>Water Main-Jack &amp; Bore Installation-                                                                                                                                                                                                                                                                                                                                                                                                                                                           42" Steel Casing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</si>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</sst>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name val="Times New Roman"/>
    </font>
    <font>
      <sz val="12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Verdana"/>
      <family val="2"/>
    </font>
    <font>
      <sz val="12"/>
      <name val="Times New Roman"/>
      <family val="1"/>
    </font>
    <font>
      <b/>
      <sz val="11"/>
      <name val="Verdana"/>
      <family val="2"/>
    </font>
    <font>
      <b/>
      <strike/>
      <sz val="10"/>
      <name val="Verdana"/>
      <family val="2"/>
    </font>
    <font>
      <b/>
      <strike/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44" fontId="4" fillId="0" borderId="1" xfId="0" applyNumberFormat="1" applyFont="1" applyBorder="1" applyAlignment="1">
      <alignment horizontal="right"/>
    </xf>
    <xf numFmtId="44" fontId="4" fillId="0" borderId="9" xfId="0" applyNumberFormat="1" applyFont="1" applyBorder="1" applyAlignment="1">
      <alignment horizontal="right"/>
    </xf>
    <xf numFmtId="44" fontId="4" fillId="0" borderId="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8" xfId="1" applyNumberFormat="1" applyFont="1" applyFill="1" applyBorder="1" applyAlignment="1" applyProtection="1">
      <alignment horizontal="left" wrapText="1"/>
    </xf>
    <xf numFmtId="4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4" fillId="0" borderId="18" xfId="0" applyNumberFormat="1" applyFont="1" applyBorder="1" applyAlignment="1" applyProtection="1">
      <alignment horizontal="center"/>
      <protection locked="0"/>
    </xf>
    <xf numFmtId="44" fontId="2" fillId="0" borderId="15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/>
    </xf>
    <xf numFmtId="44" fontId="2" fillId="0" borderId="31" xfId="0" applyNumberFormat="1" applyFont="1" applyBorder="1" applyAlignment="1">
      <alignment horizontal="right"/>
    </xf>
    <xf numFmtId="0" fontId="2" fillId="3" borderId="24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33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left" wrapText="1"/>
    </xf>
    <xf numFmtId="44" fontId="2" fillId="3" borderId="26" xfId="0" applyNumberFormat="1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44" fontId="4" fillId="2" borderId="37" xfId="0" applyNumberFormat="1" applyFont="1" applyFill="1" applyBorder="1" applyAlignment="1">
      <alignment horizontal="righ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4" fontId="2" fillId="2" borderId="40" xfId="0" applyNumberFormat="1" applyFont="1" applyFill="1" applyBorder="1" applyAlignment="1">
      <alignment horizontal="right"/>
    </xf>
    <xf numFmtId="0" fontId="4" fillId="4" borderId="3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right"/>
    </xf>
    <xf numFmtId="44" fontId="2" fillId="0" borderId="41" xfId="0" applyNumberFormat="1" applyFont="1" applyBorder="1" applyAlignment="1">
      <alignment horizontal="right"/>
    </xf>
    <xf numFmtId="44" fontId="2" fillId="0" borderId="27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5" fillId="2" borderId="8" xfId="1" applyNumberFormat="1" applyFont="1" applyFill="1" applyBorder="1" applyAlignment="1" applyProtection="1">
      <alignment horizontal="left" wrapText="1"/>
    </xf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44" fontId="4" fillId="2" borderId="14" xfId="0" applyNumberFormat="1" applyFont="1" applyFill="1" applyBorder="1" applyAlignment="1">
      <alignment horizontal="right"/>
    </xf>
    <xf numFmtId="44" fontId="4" fillId="2" borderId="36" xfId="0" applyNumberFormat="1" applyFont="1" applyFill="1" applyBorder="1" applyAlignment="1" applyProtection="1">
      <alignment horizontal="left"/>
      <protection locked="0"/>
    </xf>
    <xf numFmtId="0" fontId="5" fillId="2" borderId="32" xfId="0" applyFont="1" applyFill="1" applyBorder="1" applyAlignment="1">
      <alignment horizontal="left" wrapText="1"/>
    </xf>
    <xf numFmtId="0" fontId="4" fillId="0" borderId="42" xfId="0" applyFont="1" applyBorder="1" applyAlignment="1">
      <alignment horizontal="center"/>
    </xf>
    <xf numFmtId="0" fontId="5" fillId="0" borderId="43" xfId="1" applyNumberFormat="1" applyFont="1" applyFill="1" applyBorder="1" applyAlignment="1" applyProtection="1">
      <alignment horizontal="left" wrapText="1"/>
    </xf>
    <xf numFmtId="0" fontId="4" fillId="0" borderId="43" xfId="0" applyFont="1" applyBorder="1" applyAlignment="1">
      <alignment horizontal="center"/>
    </xf>
    <xf numFmtId="44" fontId="4" fillId="0" borderId="44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3" fontId="4" fillId="0" borderId="43" xfId="0" applyNumberFormat="1" applyFont="1" applyFill="1" applyBorder="1" applyAlignment="1">
      <alignment horizontal="center"/>
    </xf>
    <xf numFmtId="0" fontId="5" fillId="0" borderId="32" xfId="1" applyNumberFormat="1" applyFont="1" applyFill="1" applyBorder="1" applyAlignment="1" applyProtection="1">
      <alignment horizontal="left"/>
    </xf>
    <xf numFmtId="3" fontId="4" fillId="0" borderId="32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7" fillId="5" borderId="8" xfId="1" applyNumberFormat="1" applyFont="1" applyFill="1" applyBorder="1" applyAlignment="1" applyProtection="1">
      <alignment horizontal="left" wrapText="1"/>
    </xf>
    <xf numFmtId="0" fontId="2" fillId="5" borderId="8" xfId="0" applyFont="1" applyFill="1" applyBorder="1" applyAlignment="1">
      <alignment horizontal="center"/>
    </xf>
    <xf numFmtId="3" fontId="2" fillId="5" borderId="8" xfId="0" applyNumberFormat="1" applyFont="1" applyFill="1" applyBorder="1" applyAlignment="1">
      <alignment horizontal="center"/>
    </xf>
    <xf numFmtId="44" fontId="2" fillId="5" borderId="8" xfId="0" applyNumberFormat="1" applyFont="1" applyFill="1" applyBorder="1" applyAlignment="1" applyProtection="1">
      <alignment horizontal="center"/>
      <protection locked="0"/>
    </xf>
    <xf numFmtId="44" fontId="2" fillId="5" borderId="14" xfId="0" applyNumberFormat="1" applyFont="1" applyFill="1" applyBorder="1" applyAlignment="1">
      <alignment horizontal="right"/>
    </xf>
    <xf numFmtId="0" fontId="8" fillId="5" borderId="16" xfId="0" applyFont="1" applyFill="1" applyBorder="1" applyAlignment="1">
      <alignment horizontal="center"/>
    </xf>
    <xf numFmtId="0" fontId="9" fillId="5" borderId="8" xfId="1" applyNumberFormat="1" applyFont="1" applyFill="1" applyBorder="1" applyAlignment="1" applyProtection="1">
      <alignment horizontal="left" wrapText="1"/>
    </xf>
    <xf numFmtId="0" fontId="8" fillId="5" borderId="8" xfId="0" applyFont="1" applyFill="1" applyBorder="1" applyAlignment="1">
      <alignment horizontal="center"/>
    </xf>
    <xf numFmtId="44" fontId="8" fillId="5" borderId="14" xfId="0" applyNumberFormat="1" applyFont="1" applyFill="1" applyBorder="1" applyAlignment="1">
      <alignment horizontal="right"/>
    </xf>
    <xf numFmtId="49" fontId="8" fillId="5" borderId="8" xfId="0" applyNumberFormat="1" applyFont="1" applyFill="1" applyBorder="1" applyAlignment="1">
      <alignment horizontal="center"/>
    </xf>
    <xf numFmtId="44" fontId="8" fillId="5" borderId="8" xfId="0" applyNumberFormat="1" applyFont="1" applyFill="1" applyBorder="1" applyAlignment="1" applyProtection="1">
      <alignment horizontal="center"/>
    </xf>
    <xf numFmtId="44" fontId="2" fillId="3" borderId="48" xfId="0" applyNumberFormat="1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5" fillId="0" borderId="18" xfId="1" applyNumberFormat="1" applyFont="1" applyFill="1" applyBorder="1" applyAlignment="1" applyProtection="1">
      <alignment horizontal="left" wrapText="1"/>
    </xf>
    <xf numFmtId="3" fontId="4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" borderId="46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7" fillId="0" borderId="6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7" fillId="0" borderId="5" xfId="0" applyFont="1" applyFill="1" applyBorder="1" applyAlignment="1" applyProtection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</cellXfs>
  <cellStyles count="2">
    <cellStyle name="Normal" xfId="0" builtinId="0"/>
    <cellStyle name="Normal 3" xfId="1" xr:uid="{0861F22E-C58D-40BF-9763-BA7EEEF1511B}"/>
  </cellStyles>
  <dxfs count="1">
    <dxf>
      <fill>
        <patternFill patternType="lightTrellis">
          <bgColor rgb="FFC0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showZeros="0" tabSelected="1" zoomScale="90" zoomScaleNormal="90" workbookViewId="0">
      <selection activeCell="E6" sqref="E6"/>
    </sheetView>
  </sheetViews>
  <sheetFormatPr baseColWidth="10" defaultColWidth="9" defaultRowHeight="16" x14ac:dyDescent="0.2"/>
  <cols>
    <col min="1" max="1" width="10.1640625" style="3" customWidth="1"/>
    <col min="2" max="2" width="45.6640625" style="1" customWidth="1"/>
    <col min="3" max="3" width="5.1640625" style="2" bestFit="1" customWidth="1"/>
    <col min="4" max="4" width="8.6640625" style="2" customWidth="1"/>
    <col min="5" max="5" width="14.33203125" style="1" customWidth="1"/>
    <col min="6" max="6" width="18.1640625" style="1" bestFit="1" customWidth="1"/>
    <col min="7" max="8" width="9" style="1"/>
    <col min="9" max="9" width="22.83203125" style="1" bestFit="1" customWidth="1"/>
    <col min="10" max="16384" width="9" style="1"/>
  </cols>
  <sheetData>
    <row r="1" spans="1:9" s="3" customFormat="1" ht="25" customHeight="1" x14ac:dyDescent="0.2">
      <c r="A1" s="87" t="s">
        <v>59</v>
      </c>
      <c r="B1" s="88"/>
      <c r="C1" s="88"/>
      <c r="D1" s="88"/>
      <c r="E1" s="88"/>
      <c r="F1" s="89"/>
    </row>
    <row r="2" spans="1:9" s="3" customFormat="1" ht="25" customHeight="1" x14ac:dyDescent="0.2">
      <c r="A2" s="97" t="s">
        <v>63</v>
      </c>
      <c r="B2" s="98"/>
      <c r="C2" s="98"/>
      <c r="D2" s="98"/>
      <c r="E2" s="98"/>
      <c r="F2" s="99"/>
    </row>
    <row r="3" spans="1:9" ht="20" customHeight="1" thickBot="1" x14ac:dyDescent="0.25">
      <c r="A3" s="90" t="s">
        <v>6</v>
      </c>
      <c r="B3" s="91"/>
      <c r="C3" s="91"/>
      <c r="D3" s="91"/>
      <c r="E3" s="91"/>
      <c r="F3" s="92"/>
    </row>
    <row r="4" spans="1:9" ht="22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9" ht="2" customHeight="1" thickBot="1" x14ac:dyDescent="0.25">
      <c r="A5" s="26"/>
      <c r="B5" s="27"/>
      <c r="C5" s="28"/>
      <c r="D5" s="28"/>
      <c r="E5" s="28"/>
      <c r="F5" s="29"/>
    </row>
    <row r="6" spans="1:9" s="4" customFormat="1" ht="53" customHeight="1" x14ac:dyDescent="0.15">
      <c r="A6" s="13">
        <v>1</v>
      </c>
      <c r="B6" s="30" t="s">
        <v>60</v>
      </c>
      <c r="C6" s="5" t="s">
        <v>9</v>
      </c>
      <c r="D6" s="20">
        <v>1</v>
      </c>
      <c r="E6" s="8">
        <v>0</v>
      </c>
      <c r="F6" s="15">
        <f>D6*E6</f>
        <v>0</v>
      </c>
    </row>
    <row r="7" spans="1:9" s="4" customFormat="1" ht="28" customHeight="1" x14ac:dyDescent="0.15">
      <c r="A7" s="13">
        <f>+A6+1</f>
        <v>2</v>
      </c>
      <c r="B7" s="53" t="s">
        <v>53</v>
      </c>
      <c r="C7" s="5" t="s">
        <v>10</v>
      </c>
      <c r="D7" s="20">
        <v>26040</v>
      </c>
      <c r="E7" s="8">
        <v>0</v>
      </c>
      <c r="F7" s="15">
        <f>D7*E7</f>
        <v>0</v>
      </c>
    </row>
    <row r="8" spans="1:9" s="4" customFormat="1" ht="25" customHeight="1" x14ac:dyDescent="0.15">
      <c r="A8" s="13">
        <f t="shared" ref="A8:A46" si="0">+A7+1</f>
        <v>3</v>
      </c>
      <c r="B8" s="14" t="s">
        <v>13</v>
      </c>
      <c r="C8" s="5" t="s">
        <v>10</v>
      </c>
      <c r="D8" s="20">
        <v>227</v>
      </c>
      <c r="E8" s="8">
        <v>0</v>
      </c>
      <c r="F8" s="15">
        <f t="shared" ref="F8:F16" si="1">D8*E8</f>
        <v>0</v>
      </c>
    </row>
    <row r="9" spans="1:9" s="4" customFormat="1" ht="30" customHeight="1" x14ac:dyDescent="0.15">
      <c r="A9" s="13">
        <f t="shared" si="0"/>
        <v>4</v>
      </c>
      <c r="B9" s="14" t="s">
        <v>14</v>
      </c>
      <c r="C9" s="5" t="s">
        <v>10</v>
      </c>
      <c r="D9" s="20">
        <v>2466</v>
      </c>
      <c r="E9" s="8">
        <v>0</v>
      </c>
      <c r="F9" s="15">
        <f t="shared" si="1"/>
        <v>0</v>
      </c>
    </row>
    <row r="10" spans="1:9" s="4" customFormat="1" ht="30" customHeight="1" x14ac:dyDescent="0.15">
      <c r="A10" s="13">
        <f t="shared" si="0"/>
        <v>5</v>
      </c>
      <c r="B10" s="14" t="s">
        <v>15</v>
      </c>
      <c r="C10" s="5" t="s">
        <v>10</v>
      </c>
      <c r="D10" s="20">
        <v>1134</v>
      </c>
      <c r="E10" s="8">
        <v>0</v>
      </c>
      <c r="F10" s="15">
        <f t="shared" si="1"/>
        <v>0</v>
      </c>
      <c r="I10" s="31"/>
    </row>
    <row r="11" spans="1:9" s="4" customFormat="1" ht="30" customHeight="1" x14ac:dyDescent="0.15">
      <c r="A11" s="62">
        <f t="shared" si="0"/>
        <v>6</v>
      </c>
      <c r="B11" s="63" t="s">
        <v>64</v>
      </c>
      <c r="C11" s="64" t="s">
        <v>10</v>
      </c>
      <c r="D11" s="65">
        <v>60</v>
      </c>
      <c r="E11" s="66">
        <v>0</v>
      </c>
      <c r="F11" s="67">
        <f t="shared" si="1"/>
        <v>0</v>
      </c>
    </row>
    <row r="12" spans="1:9" s="4" customFormat="1" ht="31.25" customHeight="1" x14ac:dyDescent="0.15">
      <c r="A12" s="13">
        <f t="shared" si="0"/>
        <v>7</v>
      </c>
      <c r="B12" s="14" t="s">
        <v>16</v>
      </c>
      <c r="C12" s="5" t="s">
        <v>10</v>
      </c>
      <c r="D12" s="20">
        <v>119</v>
      </c>
      <c r="E12" s="8">
        <v>0</v>
      </c>
      <c r="F12" s="15">
        <f t="shared" si="1"/>
        <v>0</v>
      </c>
    </row>
    <row r="13" spans="1:9" s="4" customFormat="1" ht="29.5" customHeight="1" x14ac:dyDescent="0.15">
      <c r="A13" s="13">
        <f t="shared" si="0"/>
        <v>8</v>
      </c>
      <c r="B13" s="14" t="s">
        <v>17</v>
      </c>
      <c r="C13" s="5" t="s">
        <v>10</v>
      </c>
      <c r="D13" s="20">
        <v>25</v>
      </c>
      <c r="E13" s="8">
        <v>0</v>
      </c>
      <c r="F13" s="15">
        <f t="shared" si="1"/>
        <v>0</v>
      </c>
    </row>
    <row r="14" spans="1:9" s="4" customFormat="1" ht="25" customHeight="1" x14ac:dyDescent="0.15">
      <c r="A14" s="13">
        <f t="shared" si="0"/>
        <v>9</v>
      </c>
      <c r="B14" s="14" t="s">
        <v>19</v>
      </c>
      <c r="C14" s="5" t="s">
        <v>10</v>
      </c>
      <c r="D14" s="20">
        <v>400</v>
      </c>
      <c r="E14" s="8">
        <v>0</v>
      </c>
      <c r="F14" s="15">
        <f t="shared" si="1"/>
        <v>0</v>
      </c>
    </row>
    <row r="15" spans="1:9" s="4" customFormat="1" ht="25" customHeight="1" x14ac:dyDescent="0.15">
      <c r="A15" s="13">
        <f t="shared" si="0"/>
        <v>10</v>
      </c>
      <c r="B15" s="14" t="s">
        <v>18</v>
      </c>
      <c r="C15" s="5" t="s">
        <v>10</v>
      </c>
      <c r="D15" s="20">
        <v>20</v>
      </c>
      <c r="E15" s="8">
        <v>0</v>
      </c>
      <c r="F15" s="15">
        <f t="shared" si="1"/>
        <v>0</v>
      </c>
    </row>
    <row r="16" spans="1:9" s="4" customFormat="1" ht="25" customHeight="1" x14ac:dyDescent="0.15">
      <c r="A16" s="13">
        <f t="shared" si="0"/>
        <v>11</v>
      </c>
      <c r="B16" s="14" t="s">
        <v>20</v>
      </c>
      <c r="C16" s="5" t="s">
        <v>10</v>
      </c>
      <c r="D16" s="20">
        <v>200</v>
      </c>
      <c r="E16" s="8">
        <v>0</v>
      </c>
      <c r="F16" s="15">
        <f t="shared" si="1"/>
        <v>0</v>
      </c>
    </row>
    <row r="17" spans="1:6" s="4" customFormat="1" ht="25" customHeight="1" x14ac:dyDescent="0.15">
      <c r="A17" s="13">
        <f t="shared" si="0"/>
        <v>12</v>
      </c>
      <c r="B17" s="14" t="s">
        <v>21</v>
      </c>
      <c r="C17" s="5" t="s">
        <v>10</v>
      </c>
      <c r="D17" s="20">
        <v>80</v>
      </c>
      <c r="E17" s="8">
        <v>0</v>
      </c>
      <c r="F17" s="15">
        <f t="shared" ref="F17:F32" si="2">D17*E17</f>
        <v>0</v>
      </c>
    </row>
    <row r="18" spans="1:6" s="4" customFormat="1" ht="25" customHeight="1" x14ac:dyDescent="0.15">
      <c r="A18" s="13">
        <f t="shared" si="0"/>
        <v>13</v>
      </c>
      <c r="B18" s="14" t="s">
        <v>22</v>
      </c>
      <c r="C18" s="5" t="s">
        <v>10</v>
      </c>
      <c r="D18" s="20">
        <v>1520</v>
      </c>
      <c r="E18" s="8">
        <v>0</v>
      </c>
      <c r="F18" s="15">
        <f t="shared" si="2"/>
        <v>0</v>
      </c>
    </row>
    <row r="19" spans="1:6" s="4" customFormat="1" ht="25" customHeight="1" x14ac:dyDescent="0.15">
      <c r="A19" s="13">
        <f t="shared" si="0"/>
        <v>14</v>
      </c>
      <c r="B19" s="14" t="s">
        <v>23</v>
      </c>
      <c r="C19" s="5" t="s">
        <v>11</v>
      </c>
      <c r="D19" s="20">
        <v>4</v>
      </c>
      <c r="E19" s="8">
        <v>0</v>
      </c>
      <c r="F19" s="15">
        <f t="shared" si="2"/>
        <v>0</v>
      </c>
    </row>
    <row r="20" spans="1:6" s="4" customFormat="1" ht="25" customHeight="1" x14ac:dyDescent="0.15">
      <c r="A20" s="13">
        <f t="shared" si="0"/>
        <v>15</v>
      </c>
      <c r="B20" s="14" t="s">
        <v>24</v>
      </c>
      <c r="C20" s="5" t="s">
        <v>11</v>
      </c>
      <c r="D20" s="20">
        <v>12</v>
      </c>
      <c r="E20" s="8">
        <v>0</v>
      </c>
      <c r="F20" s="15">
        <f t="shared" si="2"/>
        <v>0</v>
      </c>
    </row>
    <row r="21" spans="1:6" s="4" customFormat="1" ht="25" customHeight="1" x14ac:dyDescent="0.15">
      <c r="A21" s="13">
        <f t="shared" si="0"/>
        <v>16</v>
      </c>
      <c r="B21" s="14" t="s">
        <v>25</v>
      </c>
      <c r="C21" s="5" t="s">
        <v>11</v>
      </c>
      <c r="D21" s="20">
        <v>4</v>
      </c>
      <c r="E21" s="8">
        <v>0</v>
      </c>
      <c r="F21" s="15">
        <f t="shared" si="2"/>
        <v>0</v>
      </c>
    </row>
    <row r="22" spans="1:6" s="4" customFormat="1" ht="25" customHeight="1" x14ac:dyDescent="0.15">
      <c r="A22" s="13">
        <f t="shared" si="0"/>
        <v>17</v>
      </c>
      <c r="B22" s="14" t="s">
        <v>26</v>
      </c>
      <c r="C22" s="5" t="s">
        <v>11</v>
      </c>
      <c r="D22" s="20">
        <v>2</v>
      </c>
      <c r="E22" s="8">
        <v>0</v>
      </c>
      <c r="F22" s="15">
        <f t="shared" si="2"/>
        <v>0</v>
      </c>
    </row>
    <row r="23" spans="1:6" s="4" customFormat="1" ht="25" customHeight="1" x14ac:dyDescent="0.15">
      <c r="A23" s="13">
        <f t="shared" si="0"/>
        <v>18</v>
      </c>
      <c r="B23" s="14" t="s">
        <v>27</v>
      </c>
      <c r="C23" s="5" t="s">
        <v>11</v>
      </c>
      <c r="D23" s="20">
        <v>1</v>
      </c>
      <c r="E23" s="8">
        <v>0</v>
      </c>
      <c r="F23" s="15">
        <f t="shared" si="2"/>
        <v>0</v>
      </c>
    </row>
    <row r="24" spans="1:6" s="4" customFormat="1" ht="25" customHeight="1" x14ac:dyDescent="0.15">
      <c r="A24" s="13">
        <f t="shared" si="0"/>
        <v>19</v>
      </c>
      <c r="B24" s="14" t="s">
        <v>28</v>
      </c>
      <c r="C24" s="5" t="s">
        <v>11</v>
      </c>
      <c r="D24" s="20">
        <v>12</v>
      </c>
      <c r="E24" s="8">
        <v>0</v>
      </c>
      <c r="F24" s="15">
        <f t="shared" si="2"/>
        <v>0</v>
      </c>
    </row>
    <row r="25" spans="1:6" s="4" customFormat="1" ht="25" customHeight="1" x14ac:dyDescent="0.15">
      <c r="A25" s="13">
        <f t="shared" si="0"/>
        <v>20</v>
      </c>
      <c r="B25" s="14" t="s">
        <v>29</v>
      </c>
      <c r="C25" s="5" t="s">
        <v>11</v>
      </c>
      <c r="D25" s="20">
        <v>8</v>
      </c>
      <c r="E25" s="8">
        <v>0</v>
      </c>
      <c r="F25" s="15">
        <f t="shared" si="2"/>
        <v>0</v>
      </c>
    </row>
    <row r="26" spans="1:6" s="4" customFormat="1" ht="25" customHeight="1" x14ac:dyDescent="0.15">
      <c r="A26" s="13">
        <f t="shared" si="0"/>
        <v>21</v>
      </c>
      <c r="B26" s="14" t="s">
        <v>30</v>
      </c>
      <c r="C26" s="5" t="s">
        <v>11</v>
      </c>
      <c r="D26" s="20">
        <v>1</v>
      </c>
      <c r="E26" s="8">
        <v>0</v>
      </c>
      <c r="F26" s="15">
        <f t="shared" si="2"/>
        <v>0</v>
      </c>
    </row>
    <row r="27" spans="1:6" s="4" customFormat="1" ht="25" customHeight="1" x14ac:dyDescent="0.15">
      <c r="A27" s="13">
        <f t="shared" si="0"/>
        <v>22</v>
      </c>
      <c r="B27" s="14" t="s">
        <v>31</v>
      </c>
      <c r="C27" s="5" t="s">
        <v>11</v>
      </c>
      <c r="D27" s="20">
        <v>1</v>
      </c>
      <c r="E27" s="8">
        <v>0</v>
      </c>
      <c r="F27" s="15">
        <f t="shared" si="2"/>
        <v>0</v>
      </c>
    </row>
    <row r="28" spans="1:6" s="4" customFormat="1" ht="30" customHeight="1" x14ac:dyDescent="0.15">
      <c r="A28" s="68">
        <f t="shared" si="0"/>
        <v>23</v>
      </c>
      <c r="B28" s="69" t="s">
        <v>32</v>
      </c>
      <c r="C28" s="70" t="s">
        <v>11</v>
      </c>
      <c r="D28" s="72" t="s">
        <v>65</v>
      </c>
      <c r="E28" s="73">
        <v>0</v>
      </c>
      <c r="F28" s="71">
        <f t="shared" si="2"/>
        <v>0</v>
      </c>
    </row>
    <row r="29" spans="1:6" s="4" customFormat="1" ht="30" customHeight="1" x14ac:dyDescent="0.15">
      <c r="A29" s="47">
        <f>+A27+1</f>
        <v>23</v>
      </c>
      <c r="B29" s="48" t="s">
        <v>33</v>
      </c>
      <c r="C29" s="49" t="s">
        <v>11</v>
      </c>
      <c r="D29" s="50">
        <v>2</v>
      </c>
      <c r="E29" s="8">
        <v>0</v>
      </c>
      <c r="F29" s="51">
        <f t="shared" si="2"/>
        <v>0</v>
      </c>
    </row>
    <row r="30" spans="1:6" s="4" customFormat="1" ht="30" customHeight="1" x14ac:dyDescent="0.15">
      <c r="A30" s="47">
        <f t="shared" si="0"/>
        <v>24</v>
      </c>
      <c r="B30" s="48" t="s">
        <v>34</v>
      </c>
      <c r="C30" s="49" t="s">
        <v>11</v>
      </c>
      <c r="D30" s="50">
        <v>1</v>
      </c>
      <c r="E30" s="8">
        <v>0</v>
      </c>
      <c r="F30" s="51">
        <f t="shared" si="2"/>
        <v>0</v>
      </c>
    </row>
    <row r="31" spans="1:6" s="4" customFormat="1" ht="25" customHeight="1" x14ac:dyDescent="0.15">
      <c r="A31" s="13">
        <f t="shared" si="0"/>
        <v>25</v>
      </c>
      <c r="B31" s="14" t="s">
        <v>35</v>
      </c>
      <c r="C31" s="5" t="s">
        <v>9</v>
      </c>
      <c r="D31" s="20">
        <v>1</v>
      </c>
      <c r="E31" s="8">
        <v>0</v>
      </c>
      <c r="F31" s="15">
        <f t="shared" si="2"/>
        <v>0</v>
      </c>
    </row>
    <row r="32" spans="1:6" s="4" customFormat="1" ht="25" customHeight="1" thickBot="1" x14ac:dyDescent="0.2">
      <c r="A32" s="16">
        <f t="shared" si="0"/>
        <v>26</v>
      </c>
      <c r="B32" s="76" t="s">
        <v>36</v>
      </c>
      <c r="C32" s="17" t="s">
        <v>9</v>
      </c>
      <c r="D32" s="77">
        <v>1</v>
      </c>
      <c r="E32" s="18">
        <v>0</v>
      </c>
      <c r="F32" s="7">
        <f t="shared" si="2"/>
        <v>0</v>
      </c>
    </row>
    <row r="33" spans="1:6" s="4" customFormat="1" ht="30" customHeight="1" x14ac:dyDescent="0.15">
      <c r="A33" s="75">
        <f t="shared" si="0"/>
        <v>27</v>
      </c>
      <c r="B33" s="14" t="s">
        <v>39</v>
      </c>
      <c r="C33" s="5" t="s">
        <v>37</v>
      </c>
      <c r="D33" s="20">
        <v>3743</v>
      </c>
      <c r="E33" s="8">
        <v>0</v>
      </c>
      <c r="F33" s="15">
        <f t="shared" ref="F33:F43" si="3">D33*E33</f>
        <v>0</v>
      </c>
    </row>
    <row r="34" spans="1:6" s="4" customFormat="1" ht="30" customHeight="1" x14ac:dyDescent="0.15">
      <c r="A34" s="54">
        <f t="shared" si="0"/>
        <v>28</v>
      </c>
      <c r="B34" s="14" t="s">
        <v>47</v>
      </c>
      <c r="C34" s="5" t="s">
        <v>38</v>
      </c>
      <c r="D34" s="20">
        <v>544</v>
      </c>
      <c r="E34" s="8">
        <v>0</v>
      </c>
      <c r="F34" s="6">
        <f t="shared" si="3"/>
        <v>0</v>
      </c>
    </row>
    <row r="35" spans="1:6" s="4" customFormat="1" ht="30" customHeight="1" x14ac:dyDescent="0.15">
      <c r="A35" s="54">
        <f t="shared" si="0"/>
        <v>29</v>
      </c>
      <c r="B35" s="14" t="s">
        <v>48</v>
      </c>
      <c r="C35" s="5" t="s">
        <v>37</v>
      </c>
      <c r="D35" s="20">
        <v>5439</v>
      </c>
      <c r="E35" s="8">
        <v>0</v>
      </c>
      <c r="F35" s="6">
        <f t="shared" si="3"/>
        <v>0</v>
      </c>
    </row>
    <row r="36" spans="1:6" s="4" customFormat="1" ht="30" customHeight="1" x14ac:dyDescent="0.15">
      <c r="A36" s="54">
        <f t="shared" si="0"/>
        <v>30</v>
      </c>
      <c r="B36" s="14" t="s">
        <v>49</v>
      </c>
      <c r="C36" s="5" t="s">
        <v>37</v>
      </c>
      <c r="D36" s="20">
        <v>5439</v>
      </c>
      <c r="E36" s="8">
        <v>0</v>
      </c>
      <c r="F36" s="6">
        <f t="shared" si="3"/>
        <v>0</v>
      </c>
    </row>
    <row r="37" spans="1:6" s="4" customFormat="1" ht="30" customHeight="1" x14ac:dyDescent="0.15">
      <c r="A37" s="54">
        <f t="shared" si="0"/>
        <v>31</v>
      </c>
      <c r="B37" s="14" t="s">
        <v>58</v>
      </c>
      <c r="C37" s="5" t="s">
        <v>37</v>
      </c>
      <c r="D37" s="20">
        <v>2312</v>
      </c>
      <c r="E37" s="8">
        <v>0</v>
      </c>
      <c r="F37" s="6">
        <f t="shared" si="3"/>
        <v>0</v>
      </c>
    </row>
    <row r="38" spans="1:6" s="4" customFormat="1" ht="30" customHeight="1" x14ac:dyDescent="0.15">
      <c r="A38" s="54">
        <f t="shared" si="0"/>
        <v>32</v>
      </c>
      <c r="B38" s="14" t="s">
        <v>40</v>
      </c>
      <c r="C38" s="5" t="s">
        <v>38</v>
      </c>
      <c r="D38" s="20">
        <v>398</v>
      </c>
      <c r="E38" s="8">
        <v>0</v>
      </c>
      <c r="F38" s="6">
        <f t="shared" si="3"/>
        <v>0</v>
      </c>
    </row>
    <row r="39" spans="1:6" s="4" customFormat="1" ht="25" customHeight="1" x14ac:dyDescent="0.15">
      <c r="A39" s="54">
        <f t="shared" si="0"/>
        <v>33</v>
      </c>
      <c r="B39" s="14" t="s">
        <v>41</v>
      </c>
      <c r="C39" s="5" t="s">
        <v>37</v>
      </c>
      <c r="D39" s="20">
        <v>5304</v>
      </c>
      <c r="E39" s="8">
        <v>0</v>
      </c>
      <c r="F39" s="6">
        <f t="shared" si="3"/>
        <v>0</v>
      </c>
    </row>
    <row r="40" spans="1:6" s="4" customFormat="1" ht="25" customHeight="1" x14ac:dyDescent="0.15">
      <c r="A40" s="54">
        <f t="shared" si="0"/>
        <v>34</v>
      </c>
      <c r="B40" s="14" t="s">
        <v>42</v>
      </c>
      <c r="C40" s="5" t="s">
        <v>37</v>
      </c>
      <c r="D40" s="20">
        <v>5304</v>
      </c>
      <c r="E40" s="8">
        <v>0</v>
      </c>
      <c r="F40" s="6">
        <f t="shared" si="3"/>
        <v>0</v>
      </c>
    </row>
    <row r="41" spans="1:6" s="4" customFormat="1" ht="25" customHeight="1" x14ac:dyDescent="0.15">
      <c r="A41" s="54">
        <f t="shared" si="0"/>
        <v>35</v>
      </c>
      <c r="B41" s="14" t="s">
        <v>43</v>
      </c>
      <c r="C41" s="5" t="s">
        <v>37</v>
      </c>
      <c r="D41" s="20">
        <v>921</v>
      </c>
      <c r="E41" s="8">
        <v>0</v>
      </c>
      <c r="F41" s="6">
        <f t="shared" si="3"/>
        <v>0</v>
      </c>
    </row>
    <row r="42" spans="1:6" s="4" customFormat="1" ht="25" customHeight="1" x14ac:dyDescent="0.15">
      <c r="A42" s="54">
        <f t="shared" si="0"/>
        <v>36</v>
      </c>
      <c r="B42" s="14" t="s">
        <v>44</v>
      </c>
      <c r="C42" s="5" t="s">
        <v>37</v>
      </c>
      <c r="D42" s="20">
        <v>109</v>
      </c>
      <c r="E42" s="8">
        <v>0</v>
      </c>
      <c r="F42" s="6">
        <f t="shared" si="3"/>
        <v>0</v>
      </c>
    </row>
    <row r="43" spans="1:6" s="4" customFormat="1" ht="25" customHeight="1" x14ac:dyDescent="0.15">
      <c r="A43" s="54">
        <f t="shared" si="0"/>
        <v>37</v>
      </c>
      <c r="B43" s="14" t="s">
        <v>45</v>
      </c>
      <c r="C43" s="5" t="s">
        <v>10</v>
      </c>
      <c r="D43" s="20">
        <v>492</v>
      </c>
      <c r="E43" s="8">
        <v>0</v>
      </c>
      <c r="F43" s="6">
        <f t="shared" si="3"/>
        <v>0</v>
      </c>
    </row>
    <row r="44" spans="1:6" s="4" customFormat="1" ht="25" customHeight="1" x14ac:dyDescent="0.15">
      <c r="A44" s="54">
        <f t="shared" si="0"/>
        <v>38</v>
      </c>
      <c r="B44" s="55" t="s">
        <v>46</v>
      </c>
      <c r="C44" s="56" t="s">
        <v>10</v>
      </c>
      <c r="D44" s="59">
        <v>50</v>
      </c>
      <c r="E44" s="8">
        <v>0</v>
      </c>
      <c r="F44" s="57">
        <f t="shared" ref="F44:F46" si="4">D44*E44</f>
        <v>0</v>
      </c>
    </row>
    <row r="45" spans="1:6" s="4" customFormat="1" ht="25" customHeight="1" x14ac:dyDescent="0.15">
      <c r="A45" s="54">
        <f t="shared" si="0"/>
        <v>39</v>
      </c>
      <c r="B45" s="60" t="s">
        <v>50</v>
      </c>
      <c r="C45" s="58" t="s">
        <v>10</v>
      </c>
      <c r="D45" s="61">
        <v>23821</v>
      </c>
      <c r="E45" s="8">
        <v>0</v>
      </c>
      <c r="F45" s="6">
        <f t="shared" si="4"/>
        <v>0</v>
      </c>
    </row>
    <row r="46" spans="1:6" s="4" customFormat="1" ht="25" customHeight="1" thickBot="1" x14ac:dyDescent="0.2">
      <c r="A46" s="16">
        <f t="shared" si="0"/>
        <v>40</v>
      </c>
      <c r="B46" s="22" t="s">
        <v>51</v>
      </c>
      <c r="C46" s="17" t="s">
        <v>11</v>
      </c>
      <c r="D46" s="21">
        <v>24</v>
      </c>
      <c r="E46" s="18">
        <v>0</v>
      </c>
      <c r="F46" s="7">
        <f t="shared" si="4"/>
        <v>0</v>
      </c>
    </row>
    <row r="47" spans="1:6" s="4" customFormat="1" ht="25" customHeight="1" x14ac:dyDescent="0.15">
      <c r="A47" s="93" t="s">
        <v>54</v>
      </c>
      <c r="B47" s="94"/>
      <c r="C47" s="94"/>
      <c r="D47" s="94"/>
      <c r="E47" s="94"/>
      <c r="F47" s="23">
        <f>SUM(F6:F46)</f>
        <v>0</v>
      </c>
    </row>
    <row r="48" spans="1:6" s="4" customFormat="1" ht="22" customHeight="1" x14ac:dyDescent="0.15">
      <c r="A48" s="95" t="s">
        <v>7</v>
      </c>
      <c r="B48" s="96"/>
      <c r="C48" s="96"/>
      <c r="D48" s="96"/>
      <c r="E48" s="96"/>
      <c r="F48" s="19">
        <f>+F47*0.05</f>
        <v>0</v>
      </c>
    </row>
    <row r="49" spans="1:6" s="4" customFormat="1" ht="22" customHeight="1" thickBot="1" x14ac:dyDescent="0.2">
      <c r="A49" s="95" t="s">
        <v>8</v>
      </c>
      <c r="B49" s="96"/>
      <c r="C49" s="96"/>
      <c r="D49" s="96"/>
      <c r="E49" s="96"/>
      <c r="F49" s="46">
        <v>5000</v>
      </c>
    </row>
    <row r="50" spans="1:6" s="4" customFormat="1" ht="25" customHeight="1" thickBot="1" x14ac:dyDescent="0.2">
      <c r="A50" s="78" t="s">
        <v>55</v>
      </c>
      <c r="B50" s="79"/>
      <c r="C50" s="79"/>
      <c r="D50" s="79"/>
      <c r="E50" s="80"/>
      <c r="F50" s="45" t="str">
        <f>IF(F47&lt;&gt;0, F47+F48+F49,"")</f>
        <v/>
      </c>
    </row>
    <row r="51" spans="1:6" ht="10" customHeight="1" thickBot="1" x14ac:dyDescent="0.25">
      <c r="A51" s="40"/>
      <c r="B51" s="41"/>
      <c r="C51" s="42"/>
      <c r="D51" s="43"/>
      <c r="E51" s="41"/>
      <c r="F51" s="44"/>
    </row>
    <row r="52" spans="1:6" ht="25" customHeight="1" thickBot="1" x14ac:dyDescent="0.25">
      <c r="A52" s="24" t="s">
        <v>52</v>
      </c>
      <c r="B52" s="25"/>
      <c r="C52" s="25"/>
      <c r="D52" s="25"/>
      <c r="E52" s="25"/>
      <c r="F52" s="32"/>
    </row>
    <row r="53" spans="1:6" x14ac:dyDescent="0.2">
      <c r="A53" s="37" t="s">
        <v>56</v>
      </c>
      <c r="B53" s="38" t="s">
        <v>1</v>
      </c>
      <c r="C53" s="38" t="s">
        <v>2</v>
      </c>
      <c r="D53" s="38" t="s">
        <v>3</v>
      </c>
      <c r="E53" s="38" t="s">
        <v>4</v>
      </c>
      <c r="F53" s="39" t="s">
        <v>5</v>
      </c>
    </row>
    <row r="54" spans="1:6" ht="25" customHeight="1" thickBot="1" x14ac:dyDescent="0.25">
      <c r="A54" s="33">
        <f>+A46+1</f>
        <v>41</v>
      </c>
      <c r="B54" s="14" t="s">
        <v>12</v>
      </c>
      <c r="C54" s="34" t="s">
        <v>10</v>
      </c>
      <c r="D54" s="35">
        <v>26040</v>
      </c>
      <c r="E54" s="52"/>
      <c r="F54" s="36">
        <f>D54*E54</f>
        <v>0</v>
      </c>
    </row>
    <row r="55" spans="1:6" ht="25" customHeight="1" x14ac:dyDescent="0.2">
      <c r="A55" s="81" t="s">
        <v>57</v>
      </c>
      <c r="B55" s="82"/>
      <c r="C55" s="82"/>
      <c r="D55" s="82"/>
      <c r="E55" s="83"/>
      <c r="F55" s="74">
        <f>+F54</f>
        <v>0</v>
      </c>
    </row>
    <row r="56" spans="1:6" ht="33.5" customHeight="1" x14ac:dyDescent="0.2">
      <c r="A56" s="84" t="s">
        <v>61</v>
      </c>
      <c r="B56" s="85"/>
      <c r="C56" s="85"/>
      <c r="D56" s="85"/>
      <c r="E56" s="85"/>
      <c r="F56" s="86"/>
    </row>
    <row r="57" spans="1:6" ht="44" customHeight="1" thickBot="1" x14ac:dyDescent="0.25">
      <c r="A57" s="78" t="s">
        <v>62</v>
      </c>
      <c r="B57" s="79"/>
      <c r="C57" s="79"/>
      <c r="D57" s="79"/>
      <c r="E57" s="79"/>
      <c r="F57" s="80"/>
    </row>
    <row r="58" spans="1:6" ht="35.5" customHeight="1" x14ac:dyDescent="0.2"/>
  </sheetData>
  <sheetProtection sheet="1" selectLockedCells="1"/>
  <mergeCells count="10">
    <mergeCell ref="A57:F57"/>
    <mergeCell ref="A50:E50"/>
    <mergeCell ref="A55:E55"/>
    <mergeCell ref="A56:F56"/>
    <mergeCell ref="A1:F1"/>
    <mergeCell ref="A3:F3"/>
    <mergeCell ref="A47:E47"/>
    <mergeCell ref="A48:E48"/>
    <mergeCell ref="A49:E49"/>
    <mergeCell ref="A2:F2"/>
  </mergeCells>
  <phoneticPr fontId="0" type="noConversion"/>
  <conditionalFormatting sqref="F6">
    <cfRule type="expression" dxfId="0" priority="6">
      <formula>$F$6&gt;0.05*SUM($F$7:$F$46)</formula>
    </cfRule>
  </conditionalFormatting>
  <printOptions horizontalCentered="1"/>
  <pageMargins left="0.5" right="0.5" top="1" bottom="1" header="0.5" footer="0.3"/>
  <pageSetup scale="80" fitToHeight="8" orientation="portrait" useFirstPageNumber="1" r:id="rId1"/>
  <headerFooter alignWithMargins="0">
    <oddHeader xml:space="preserve">&amp;L&amp;"Verdana,Bold"&amp;10BID FORM&amp;12
</oddHeader>
    <oddFooter>&amp;L&amp;"Verdana,Bold"&amp;11
&amp;C&amp;"Verdana,Regular"&amp;10Page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</vt:lpstr>
      <vt:lpstr>'BID FORM'!Print_Area</vt:lpstr>
      <vt:lpstr>'BID FORM'!Print_Titles</vt:lpstr>
    </vt:vector>
  </TitlesOfParts>
  <Company>SARASOTA COUNTY DOT.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100% Estimate Rev 012406</dc:title>
  <dc:creator>Susan Raines</dc:creator>
  <cp:lastModifiedBy>Dustin White</cp:lastModifiedBy>
  <cp:lastPrinted>2020-08-28T15:11:58Z</cp:lastPrinted>
  <dcterms:created xsi:type="dcterms:W3CDTF">1999-04-27T15:13:26Z</dcterms:created>
  <dcterms:modified xsi:type="dcterms:W3CDTF">2020-09-04T17:35:03Z</dcterms:modified>
</cp:coreProperties>
</file>